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03.fitxers.ctti.intranet.gencat.cat\0301_eifbcn001w_dgpres$\COORD\Pressup2026\Series i excels web\versió llei 2026\"/>
    </mc:Choice>
  </mc:AlternateContent>
  <xr:revisionPtr revIDLastSave="0" documentId="13_ncr:1_{4EAC2955-D20D-4674-A963-36A96C64CB0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ector públi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7" i="1" l="1"/>
  <c r="M48" i="1" s="1"/>
  <c r="L47" i="1"/>
  <c r="L48" i="1" s="1"/>
  <c r="K47" i="1"/>
  <c r="K48" i="1" s="1"/>
  <c r="J47" i="1"/>
  <c r="J48" i="1" s="1"/>
  <c r="I47" i="1"/>
  <c r="I48" i="1" s="1"/>
  <c r="H47" i="1"/>
  <c r="H48" i="1" s="1"/>
  <c r="G47" i="1"/>
  <c r="G48" i="1" s="1"/>
  <c r="F47" i="1"/>
  <c r="F48" i="1" s="1"/>
  <c r="E47" i="1"/>
  <c r="E48" i="1" s="1"/>
  <c r="D47" i="1"/>
  <c r="D48" i="1" s="1"/>
  <c r="C47" i="1"/>
  <c r="C48" i="1" s="1"/>
  <c r="B47" i="1"/>
  <c r="B48" i="1" s="1"/>
  <c r="Q36" i="1"/>
  <c r="R36" i="1"/>
  <c r="Q33" i="1"/>
  <c r="R33" i="1"/>
  <c r="Q16" i="1"/>
  <c r="R16" i="1"/>
  <c r="Q40" i="1"/>
  <c r="Q26" i="1"/>
  <c r="Q20" i="1"/>
  <c r="Q13" i="1"/>
  <c r="Q17" i="1" s="1"/>
  <c r="R40" i="1"/>
  <c r="R20" i="1"/>
  <c r="R13" i="1"/>
  <c r="R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B26" i="1"/>
  <c r="R47" i="1" l="1"/>
  <c r="R48" i="1" s="1"/>
  <c r="Q47" i="1"/>
  <c r="Q48" i="1" s="1"/>
  <c r="Q37" i="1"/>
  <c r="Q41" i="1" s="1"/>
  <c r="R37" i="1"/>
  <c r="R41" i="1" s="1"/>
  <c r="R17" i="1"/>
  <c r="R21" i="1" s="1"/>
  <c r="Q21" i="1"/>
  <c r="P33" i="1"/>
  <c r="P36" i="1"/>
  <c r="P40" i="1"/>
  <c r="O40" i="1"/>
  <c r="O36" i="1"/>
  <c r="O33" i="1"/>
  <c r="P20" i="1"/>
  <c r="O20" i="1"/>
  <c r="P16" i="1"/>
  <c r="O16" i="1"/>
  <c r="P13" i="1"/>
  <c r="O13" i="1"/>
  <c r="O47" i="1" l="1"/>
  <c r="O48" i="1" s="1"/>
  <c r="P47" i="1"/>
  <c r="P48" i="1" s="1"/>
  <c r="P37" i="1"/>
  <c r="P41" i="1" s="1"/>
  <c r="O37" i="1"/>
  <c r="O41" i="1" s="1"/>
  <c r="P17" i="1"/>
  <c r="P21" i="1" s="1"/>
  <c r="O17" i="1"/>
  <c r="O21" i="1" s="1"/>
  <c r="N40" i="1"/>
  <c r="N37" i="1"/>
  <c r="N41" i="1" s="1"/>
  <c r="N36" i="1"/>
  <c r="N33" i="1"/>
  <c r="N20" i="1"/>
  <c r="N16" i="1"/>
  <c r="N13" i="1"/>
  <c r="N17" i="1" l="1"/>
  <c r="N21" i="1" s="1"/>
  <c r="N47" i="1"/>
  <c r="N48" i="1" s="1"/>
</calcChain>
</file>

<file path=xl/sharedStrings.xml><?xml version="1.0" encoding="utf-8"?>
<sst xmlns="http://schemas.openxmlformats.org/spreadsheetml/2006/main" count="45" uniqueCount="38">
  <si>
    <t xml:space="preserve">CLASSIFICACIÓ ECONÒMICA DELS INGRESSOS </t>
  </si>
  <si>
    <t>Milions €</t>
  </si>
  <si>
    <t>1. Impostos directes</t>
  </si>
  <si>
    <t>2. Impostos indirectes</t>
  </si>
  <si>
    <t>3. Taxes, venda de béns i serveis i altres ingressos</t>
  </si>
  <si>
    <t>4. Transferències corrents</t>
  </si>
  <si>
    <t>5. Ingressos patrimonials</t>
  </si>
  <si>
    <t>6. Alienació d'inversions reals</t>
  </si>
  <si>
    <t>7. Transferències de capital</t>
  </si>
  <si>
    <t>Total ingressos no financers</t>
  </si>
  <si>
    <t>8. Variació d'actius financers</t>
  </si>
  <si>
    <t>9. Variació de passius financers</t>
  </si>
  <si>
    <t>Total ingressos financers</t>
  </si>
  <si>
    <t>Total</t>
  </si>
  <si>
    <t>Font: Pressupostos de la Generalitat de Catalunya</t>
  </si>
  <si>
    <t xml:space="preserve">CLASSIFICACIÓ ECONÒMICA DE LES DESPESES </t>
  </si>
  <si>
    <t>1. Remuneracions del personal</t>
  </si>
  <si>
    <t>2. Despeses corrents de béns i serveis</t>
  </si>
  <si>
    <t>3. Despeses financeres</t>
  </si>
  <si>
    <t>6. Inversions reals</t>
  </si>
  <si>
    <t>Total despeses no financeres</t>
  </si>
  <si>
    <t>Total despeses financeres</t>
  </si>
  <si>
    <t>Subtotal ingressos corrents</t>
  </si>
  <si>
    <t>Subtotal ingressos de capital</t>
  </si>
  <si>
    <t>TOTAL</t>
  </si>
  <si>
    <t>Capítols</t>
  </si>
  <si>
    <t>Subtotal despeses corrents</t>
  </si>
  <si>
    <t>Subtotal despeses de capital</t>
  </si>
  <si>
    <r>
      <t>ÀMBIT SECTOR PÚBLIC DE LA GENERALITAT</t>
    </r>
    <r>
      <rPr>
        <b/>
        <vertAlign val="superscript"/>
        <sz val="9"/>
        <rFont val="Arial"/>
        <family val="2"/>
      </rPr>
      <t>(1)</t>
    </r>
  </si>
  <si>
    <r>
      <t xml:space="preserve">5. Fons de contingència </t>
    </r>
    <r>
      <rPr>
        <vertAlign val="superscript"/>
        <sz val="9"/>
        <rFont val="Arial"/>
        <family val="2"/>
      </rPr>
      <t>(2)</t>
    </r>
  </si>
  <si>
    <t>(1) Inclou el pressupost de la Generalitat més el de totes les entitats que formen part del sector públic</t>
  </si>
  <si>
    <t>2023h</t>
  </si>
  <si>
    <t>2023h: pressupost del 2023 en termes de competències homogènies i sense NGEU</t>
  </si>
  <si>
    <t>PRESSUPOSTOS DE LA GENERALITAT DE CATALUNYA. 2004-2026</t>
  </si>
  <si>
    <t>estalvi corrent</t>
  </si>
  <si>
    <t>Pes estalvi corrent sobre ingressos corrents</t>
  </si>
  <si>
    <t>(2) L'any 2006 s'homogeneïtzen les estructures pressupostàries dels diferents subsectors. Fins l'any 2005 el capítol 5 s'utilitzava per dotar les amortitzacions de les entitats autònomes comercials i financeres, de les entitats de dret públic i de les societats mercantils. A partir de 2006 s'utilitza per dotar el fons de contingència del subsector Generalitat, seguint el mateix criteri que l'Administració de l'Estat.</t>
  </si>
  <si>
    <t>L'any 2013, 2016, 2018 i 2019, 2021, 2024 i 2025 no s'ha aprovat el pressupost.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</si>
</sst>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0"/>
    <numFmt numFmtId="165" formatCode="#\ ###\ ##0.0;;\-"/>
    <numFmt numFmtId="166" formatCode="####\ ###\ ##0.00;;\-"/>
    <numFmt numFmtId="167" formatCode="#,##0.0,,"/>
    <numFmt numFmtId="168" formatCode="#\ ##0.00,,;\-#\ ##0.00,,;\-"/>
    <numFmt numFmtId="169" formatCode="_-* #,##0.00\ [$€-1]_-;\-* #,##0.00\ [$€-1]_-;_-* &quot;-&quot;??\ [$€-1]_-"/>
    <numFmt numFmtId="170" formatCode="0.0%"/>
  </numFmts>
  <fonts count="1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R Frutiger Roman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b/>
      <vertAlign val="superscript"/>
      <sz val="9"/>
      <name val="Arial"/>
      <family val="2"/>
    </font>
    <font>
      <vertAlign val="superscript"/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2" fontId="3" fillId="0" borderId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</cellStyleXfs>
  <cellXfs count="53">
    <xf numFmtId="0" fontId="0" fillId="0" borderId="0" xfId="0"/>
    <xf numFmtId="165" fontId="4" fillId="0" borderId="0" xfId="0" applyNumberFormat="1" applyFont="1" applyFill="1"/>
    <xf numFmtId="165" fontId="4" fillId="0" borderId="0" xfId="0" applyNumberFormat="1" applyFont="1" applyFill="1" applyAlignment="1">
      <alignment horizontal="right"/>
    </xf>
    <xf numFmtId="0" fontId="4" fillId="0" borderId="0" xfId="0" applyFont="1" applyFill="1"/>
    <xf numFmtId="3" fontId="4" fillId="0" borderId="0" xfId="0" applyNumberFormat="1" applyFont="1" applyFill="1" applyAlignment="1" applyProtection="1">
      <alignment vertical="center"/>
    </xf>
    <xf numFmtId="165" fontId="4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7" fontId="4" fillId="0" borderId="2" xfId="0" applyNumberFormat="1" applyFont="1" applyFill="1" applyBorder="1"/>
    <xf numFmtId="167" fontId="4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/>
    <xf numFmtId="167" fontId="5" fillId="0" borderId="2" xfId="0" applyNumberFormat="1" applyFont="1" applyFill="1" applyBorder="1"/>
    <xf numFmtId="167" fontId="5" fillId="0" borderId="2" xfId="0" applyNumberFormat="1" applyFont="1" applyFill="1" applyBorder="1" applyAlignment="1">
      <alignment horizontal="right"/>
    </xf>
    <xf numFmtId="166" fontId="5" fillId="0" borderId="0" xfId="0" applyNumberFormat="1" applyFont="1" applyFill="1"/>
    <xf numFmtId="168" fontId="5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vertical="center"/>
    </xf>
    <xf numFmtId="165" fontId="7" fillId="0" borderId="0" xfId="0" applyNumberFormat="1" applyFont="1" applyFill="1" applyAlignment="1">
      <alignment horizontal="right"/>
    </xf>
    <xf numFmtId="165" fontId="5" fillId="2" borderId="1" xfId="0" applyNumberFormat="1" applyFont="1" applyFill="1" applyBorder="1"/>
    <xf numFmtId="167" fontId="5" fillId="2" borderId="1" xfId="0" applyNumberFormat="1" applyFont="1" applyFill="1" applyBorder="1"/>
    <xf numFmtId="167" fontId="5" fillId="2" borderId="1" xfId="0" applyNumberFormat="1" applyFont="1" applyFill="1" applyBorder="1" applyAlignment="1">
      <alignment horizontal="right"/>
    </xf>
    <xf numFmtId="165" fontId="5" fillId="3" borderId="1" xfId="0" applyNumberFormat="1" applyFont="1" applyFill="1" applyBorder="1"/>
    <xf numFmtId="167" fontId="5" fillId="3" borderId="1" xfId="0" applyNumberFormat="1" applyFont="1" applyFill="1" applyBorder="1"/>
    <xf numFmtId="167" fontId="5" fillId="3" borderId="1" xfId="0" applyNumberFormat="1" applyFont="1" applyFill="1" applyBorder="1" applyAlignment="1">
      <alignment horizontal="right"/>
    </xf>
    <xf numFmtId="0" fontId="5" fillId="0" borderId="1" xfId="0" applyFont="1" applyFill="1" applyBorder="1"/>
    <xf numFmtId="165" fontId="5" fillId="3" borderId="3" xfId="0" applyNumberFormat="1" applyFont="1" applyFill="1" applyBorder="1"/>
    <xf numFmtId="167" fontId="5" fillId="3" borderId="3" xfId="0" applyNumberFormat="1" applyFont="1" applyFill="1" applyBorder="1"/>
    <xf numFmtId="167" fontId="5" fillId="3" borderId="3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 applyProtection="1">
      <alignment vertical="center"/>
    </xf>
    <xf numFmtId="3" fontId="5" fillId="0" borderId="0" xfId="0" applyNumberFormat="1" applyFont="1" applyFill="1" applyAlignment="1" applyProtection="1">
      <alignment vertical="center"/>
    </xf>
    <xf numFmtId="3" fontId="5" fillId="0" borderId="0" xfId="0" applyNumberFormat="1" applyFont="1" applyFill="1" applyBorder="1" applyAlignment="1" applyProtection="1">
      <alignment horizontal="left" vertical="center"/>
    </xf>
    <xf numFmtId="0" fontId="0" fillId="0" borderId="0" xfId="0" applyAlignment="1"/>
    <xf numFmtId="164" fontId="5" fillId="0" borderId="1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vertical="center"/>
    </xf>
    <xf numFmtId="167" fontId="4" fillId="0" borderId="2" xfId="0" applyNumberFormat="1" applyFont="1" applyFill="1" applyBorder="1" applyAlignment="1">
      <alignment vertical="center"/>
    </xf>
    <xf numFmtId="167" fontId="5" fillId="0" borderId="2" xfId="0" applyNumberFormat="1" applyFont="1" applyFill="1" applyBorder="1" applyAlignment="1">
      <alignment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5" fillId="2" borderId="1" xfId="0" applyNumberFormat="1" applyFont="1" applyFill="1" applyBorder="1" applyAlignment="1">
      <alignment vertical="center"/>
    </xf>
    <xf numFmtId="167" fontId="5" fillId="3" borderId="1" xfId="0" applyNumberFormat="1" applyFont="1" applyFill="1" applyBorder="1" applyAlignment="1">
      <alignment vertical="center"/>
    </xf>
    <xf numFmtId="165" fontId="5" fillId="0" borderId="0" xfId="0" applyNumberFormat="1" applyFont="1" applyFill="1" applyAlignment="1">
      <alignment vertical="center"/>
    </xf>
    <xf numFmtId="165" fontId="4" fillId="0" borderId="0" xfId="0" applyNumberFormat="1" applyFont="1" applyFill="1" applyAlignment="1">
      <alignment vertical="center"/>
    </xf>
    <xf numFmtId="167" fontId="5" fillId="3" borderId="3" xfId="0" applyNumberFormat="1" applyFont="1" applyFill="1" applyBorder="1" applyAlignment="1">
      <alignment vertical="center"/>
    </xf>
    <xf numFmtId="0" fontId="6" fillId="0" borderId="0" xfId="0" applyFont="1"/>
    <xf numFmtId="165" fontId="5" fillId="0" borderId="1" xfId="0" applyNumberFormat="1" applyFont="1" applyFill="1" applyBorder="1"/>
    <xf numFmtId="167" fontId="5" fillId="0" borderId="1" xfId="0" applyNumberFormat="1" applyFont="1" applyFill="1" applyBorder="1"/>
    <xf numFmtId="167" fontId="5" fillId="0" borderId="1" xfId="0" applyNumberFormat="1" applyFont="1" applyFill="1" applyBorder="1" applyAlignment="1">
      <alignment horizontal="right"/>
    </xf>
    <xf numFmtId="167" fontId="5" fillId="0" borderId="1" xfId="0" applyNumberFormat="1" applyFont="1" applyFill="1" applyBorder="1" applyAlignment="1">
      <alignment vertical="center"/>
    </xf>
    <xf numFmtId="0" fontId="4" fillId="0" borderId="1" xfId="0" applyFont="1" applyFill="1" applyBorder="1"/>
    <xf numFmtId="9" fontId="4" fillId="0" borderId="1" xfId="5" applyFont="1" applyFill="1" applyBorder="1"/>
    <xf numFmtId="170" fontId="4" fillId="0" borderId="0" xfId="5" applyNumberFormat="1" applyFont="1" applyFill="1"/>
    <xf numFmtId="9" fontId="4" fillId="0" borderId="0" xfId="5" applyNumberFormat="1" applyFont="1" applyFill="1"/>
    <xf numFmtId="4" fontId="0" fillId="0" borderId="0" xfId="0" applyNumberFormat="1"/>
    <xf numFmtId="4" fontId="4" fillId="0" borderId="0" xfId="0" applyNumberFormat="1" applyFont="1" applyFill="1"/>
    <xf numFmtId="165" fontId="6" fillId="0" borderId="0" xfId="0" applyNumberFormat="1" applyFont="1" applyFill="1" applyAlignment="1">
      <alignment horizontal="left" vertical="top" wrapText="1"/>
    </xf>
    <xf numFmtId="0" fontId="6" fillId="0" borderId="0" xfId="0" applyFont="1" applyAlignment="1">
      <alignment horizontal="left" vertical="top"/>
    </xf>
  </cellXfs>
  <cellStyles count="6">
    <cellStyle name="Anuari" xfId="1" xr:uid="{00000000-0005-0000-0000-000000000000}"/>
    <cellStyle name="Euro" xfId="2" xr:uid="{00000000-0005-0000-0000-000001000000}"/>
    <cellStyle name="Euro 2 2" xfId="3" xr:uid="{00000000-0005-0000-0000-000002000000}"/>
    <cellStyle name="Normal" xfId="0" builtinId="0"/>
    <cellStyle name="Normal 20" xfId="4" xr:uid="{00000000-0005-0000-0000-000004000000}"/>
    <cellStyle name="Percentatg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0"/>
  <sheetViews>
    <sheetView tabSelected="1" zoomScaleNormal="100" workbookViewId="0">
      <selection activeCell="T42" sqref="T42"/>
    </sheetView>
  </sheetViews>
  <sheetFormatPr defaultColWidth="11.5703125" defaultRowHeight="12"/>
  <cols>
    <col min="1" max="1" width="41" style="3" customWidth="1"/>
    <col min="2" max="13" width="8.28515625" style="3" customWidth="1"/>
    <col min="14" max="14" width="8.85546875" style="3" customWidth="1"/>
    <col min="15" max="16" width="9.42578125" style="3" customWidth="1"/>
    <col min="17" max="17" width="9" style="3" bestFit="1" customWidth="1"/>
    <col min="18" max="18" width="7.85546875" style="3" bestFit="1" customWidth="1"/>
    <col min="19" max="19" width="11.5703125" style="3"/>
    <col min="20" max="20" width="14.140625" style="3" bestFit="1" customWidth="1"/>
    <col min="21" max="21" width="13.140625" style="3" bestFit="1" customWidth="1"/>
    <col min="22" max="16384" width="11.5703125" style="3"/>
  </cols>
  <sheetData>
    <row r="1" spans="1:21" ht="12" customHeight="1">
      <c r="A1" s="26" t="s">
        <v>33</v>
      </c>
      <c r="B1" s="1"/>
      <c r="C1" s="1"/>
      <c r="D1" s="1"/>
      <c r="E1" s="2"/>
      <c r="F1" s="2"/>
      <c r="G1" s="2"/>
      <c r="H1" s="1"/>
      <c r="I1" s="1"/>
    </row>
    <row r="2" spans="1:21" ht="12" customHeight="1">
      <c r="A2" s="27" t="s">
        <v>28</v>
      </c>
      <c r="B2" s="1"/>
      <c r="C2" s="1"/>
      <c r="D2" s="1"/>
      <c r="E2" s="2"/>
      <c r="F2" s="2"/>
      <c r="G2" s="2"/>
      <c r="H2" s="1"/>
      <c r="I2" s="1"/>
    </row>
    <row r="3" spans="1:21" ht="12" customHeight="1">
      <c r="A3" s="4"/>
      <c r="B3" s="1"/>
      <c r="C3" s="1"/>
      <c r="D3" s="1"/>
      <c r="E3" s="2"/>
      <c r="F3" s="2"/>
      <c r="G3" s="2"/>
      <c r="H3" s="1"/>
      <c r="I3" s="1"/>
    </row>
    <row r="4" spans="1:21" ht="12" customHeight="1">
      <c r="A4" s="28" t="s">
        <v>0</v>
      </c>
      <c r="B4" s="1"/>
      <c r="C4" s="1"/>
      <c r="D4" s="1"/>
      <c r="E4" s="2"/>
      <c r="F4" s="2"/>
      <c r="G4" s="2"/>
      <c r="H4" s="1"/>
      <c r="I4" s="1"/>
    </row>
    <row r="5" spans="1:21" ht="12" customHeight="1">
      <c r="A5" s="4" t="s">
        <v>1</v>
      </c>
      <c r="B5" s="1"/>
      <c r="C5" s="1"/>
      <c r="D5" s="1"/>
      <c r="E5" s="2"/>
      <c r="F5" s="2"/>
      <c r="G5" s="2"/>
      <c r="H5" s="1"/>
      <c r="I5" s="1"/>
    </row>
    <row r="6" spans="1:21">
      <c r="A6" s="22" t="s">
        <v>25</v>
      </c>
      <c r="B6" s="30">
        <v>2004</v>
      </c>
      <c r="C6" s="30">
        <v>2005</v>
      </c>
      <c r="D6" s="30">
        <v>2006</v>
      </c>
      <c r="E6" s="30">
        <v>2007</v>
      </c>
      <c r="F6" s="30">
        <v>2008</v>
      </c>
      <c r="G6" s="30">
        <v>2009</v>
      </c>
      <c r="H6" s="30">
        <v>2010</v>
      </c>
      <c r="I6" s="30">
        <v>2011</v>
      </c>
      <c r="J6" s="30">
        <v>2012</v>
      </c>
      <c r="K6" s="30">
        <v>2014</v>
      </c>
      <c r="L6" s="30">
        <v>2015</v>
      </c>
      <c r="M6" s="30">
        <v>2017</v>
      </c>
      <c r="N6" s="30">
        <v>2020</v>
      </c>
      <c r="O6" s="30">
        <v>2022</v>
      </c>
      <c r="P6" s="30">
        <v>2023</v>
      </c>
      <c r="Q6" s="30" t="s">
        <v>31</v>
      </c>
      <c r="R6" s="30">
        <v>2026</v>
      </c>
    </row>
    <row r="7" spans="1:21" ht="12" customHeight="1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31"/>
      <c r="P7" s="31"/>
      <c r="Q7" s="31"/>
      <c r="R7" s="31"/>
    </row>
    <row r="8" spans="1:21" ht="12" customHeight="1">
      <c r="A8" s="5" t="s">
        <v>2</v>
      </c>
      <c r="B8" s="7">
        <v>4395721699.4899998</v>
      </c>
      <c r="C8" s="7">
        <v>4917561694</v>
      </c>
      <c r="D8" s="7">
        <v>5558299015.1999998</v>
      </c>
      <c r="E8" s="7">
        <v>6338619040</v>
      </c>
      <c r="F8" s="7">
        <v>7448500000</v>
      </c>
      <c r="G8" s="7">
        <v>8931330000</v>
      </c>
      <c r="H8" s="8">
        <v>6387477000</v>
      </c>
      <c r="I8" s="8">
        <v>8358533900</v>
      </c>
      <c r="J8" s="8">
        <v>8116306000</v>
      </c>
      <c r="K8" s="8">
        <v>7696555160.8000002</v>
      </c>
      <c r="L8" s="8">
        <v>8765567696</v>
      </c>
      <c r="M8" s="8">
        <v>9630152377.7799988</v>
      </c>
      <c r="N8" s="8">
        <v>12816564401</v>
      </c>
      <c r="O8" s="32">
        <v>13163126387.029999</v>
      </c>
      <c r="P8" s="32">
        <v>15386756670.690001</v>
      </c>
      <c r="Q8" s="32">
        <v>15386756670.690001</v>
      </c>
      <c r="R8" s="32">
        <v>20803506666.049999</v>
      </c>
      <c r="T8" s="49"/>
      <c r="U8" s="50"/>
    </row>
    <row r="9" spans="1:21" ht="12" customHeight="1">
      <c r="A9" s="5" t="s">
        <v>3</v>
      </c>
      <c r="B9" s="7">
        <v>7312214061.2299995</v>
      </c>
      <c r="C9" s="7">
        <v>8550961857</v>
      </c>
      <c r="D9" s="7">
        <v>9593745325.3999996</v>
      </c>
      <c r="E9" s="7">
        <v>10917639468.000002</v>
      </c>
      <c r="F9" s="7">
        <v>10662800000</v>
      </c>
      <c r="G9" s="7">
        <v>8261030000.000001</v>
      </c>
      <c r="H9" s="8">
        <v>6322936000</v>
      </c>
      <c r="I9" s="8">
        <v>8567356360</v>
      </c>
      <c r="J9" s="8">
        <v>9307148780</v>
      </c>
      <c r="K9" s="8">
        <v>8703053959.9899998</v>
      </c>
      <c r="L9" s="8">
        <v>9382204950</v>
      </c>
      <c r="M9" s="8">
        <v>10912221227.060001</v>
      </c>
      <c r="N9" s="8">
        <v>13243768066</v>
      </c>
      <c r="O9" s="32">
        <v>11738227406.060001</v>
      </c>
      <c r="P9" s="32">
        <v>14174298694.550001</v>
      </c>
      <c r="Q9" s="32">
        <v>14174298694.550001</v>
      </c>
      <c r="R9" s="32">
        <v>17778217284.739998</v>
      </c>
      <c r="T9" s="49"/>
      <c r="U9" s="50"/>
    </row>
    <row r="10" spans="1:21" ht="12" customHeight="1">
      <c r="A10" s="5" t="s">
        <v>4</v>
      </c>
      <c r="B10" s="7">
        <v>1864771527.8400002</v>
      </c>
      <c r="C10" s="7">
        <v>2077895506.8700001</v>
      </c>
      <c r="D10" s="7">
        <v>2266405130.1999998</v>
      </c>
      <c r="E10" s="7">
        <v>2519973892.9499989</v>
      </c>
      <c r="F10" s="7">
        <v>2687911896.3800001</v>
      </c>
      <c r="G10" s="7">
        <v>2987070000</v>
      </c>
      <c r="H10" s="8">
        <v>2941321692.6800013</v>
      </c>
      <c r="I10" s="8">
        <v>3098984619.6099977</v>
      </c>
      <c r="J10" s="8">
        <v>3056010101.3999996</v>
      </c>
      <c r="K10" s="8">
        <v>2545628699.2800021</v>
      </c>
      <c r="L10" s="8">
        <v>2555440924.2000008</v>
      </c>
      <c r="M10" s="8">
        <v>2804687735.52</v>
      </c>
      <c r="N10" s="8">
        <v>2797584291.27</v>
      </c>
      <c r="O10" s="32">
        <v>2866859764.0099969</v>
      </c>
      <c r="P10" s="32">
        <v>3168632778.2000017</v>
      </c>
      <c r="Q10" s="32">
        <v>3152226323.7900019</v>
      </c>
      <c r="R10" s="32">
        <v>3533848977.0699992</v>
      </c>
      <c r="T10" s="49"/>
      <c r="U10" s="50"/>
    </row>
    <row r="11" spans="1:21" ht="12" customHeight="1">
      <c r="A11" s="5" t="s">
        <v>5</v>
      </c>
      <c r="B11" s="7">
        <v>5050056582.8099995</v>
      </c>
      <c r="C11" s="7">
        <v>5562899697.5799999</v>
      </c>
      <c r="D11" s="7">
        <v>6617875857.7199993</v>
      </c>
      <c r="E11" s="7">
        <v>7039411007.0900011</v>
      </c>
      <c r="F11" s="7">
        <v>7876538046.1300001</v>
      </c>
      <c r="G11" s="7">
        <v>8176630000</v>
      </c>
      <c r="H11" s="8">
        <v>10049266822.130001</v>
      </c>
      <c r="I11" s="8">
        <v>4431613757.9699965</v>
      </c>
      <c r="J11" s="8">
        <v>5717017782.0900021</v>
      </c>
      <c r="K11" s="8">
        <v>5015180050.2500029</v>
      </c>
      <c r="L11" s="8">
        <v>5474060327.1700001</v>
      </c>
      <c r="M11" s="8">
        <v>6382147820.7599974</v>
      </c>
      <c r="N11" s="8">
        <v>5721162029.7099991</v>
      </c>
      <c r="O11" s="32">
        <v>8459851610.9000044</v>
      </c>
      <c r="P11" s="32">
        <v>8323908003.5299997</v>
      </c>
      <c r="Q11" s="32">
        <v>8139978308.8499994</v>
      </c>
      <c r="R11" s="32">
        <v>9741360915.2599945</v>
      </c>
      <c r="T11" s="49"/>
      <c r="U11" s="50"/>
    </row>
    <row r="12" spans="1:21" ht="12" customHeight="1">
      <c r="A12" s="5" t="s">
        <v>6</v>
      </c>
      <c r="B12" s="7">
        <v>102859565.45</v>
      </c>
      <c r="C12" s="7">
        <v>108083670.45</v>
      </c>
      <c r="D12" s="7">
        <v>178666690.17999998</v>
      </c>
      <c r="E12" s="7">
        <v>204778282.2299999</v>
      </c>
      <c r="F12" s="7">
        <v>260719886.64999998</v>
      </c>
      <c r="G12" s="7">
        <v>339700000</v>
      </c>
      <c r="H12" s="8">
        <v>211074293.75000021</v>
      </c>
      <c r="I12" s="8">
        <v>301645523.79999983</v>
      </c>
      <c r="J12" s="8">
        <v>357594981.99999994</v>
      </c>
      <c r="K12" s="8">
        <v>1695810897.2399993</v>
      </c>
      <c r="L12" s="8">
        <v>709922227.37999976</v>
      </c>
      <c r="M12" s="8">
        <v>233889328.29999992</v>
      </c>
      <c r="N12" s="8">
        <v>148368955.83000001</v>
      </c>
      <c r="O12" s="32">
        <v>157189270.55000001</v>
      </c>
      <c r="P12" s="32">
        <v>214201631.16999999</v>
      </c>
      <c r="Q12" s="32">
        <v>214201631.16999999</v>
      </c>
      <c r="R12" s="32">
        <v>269443828.00999993</v>
      </c>
      <c r="T12" s="49"/>
      <c r="U12" s="50"/>
    </row>
    <row r="13" spans="1:21" ht="12" customHeight="1">
      <c r="A13" s="9" t="s">
        <v>22</v>
      </c>
      <c r="B13" s="10">
        <v>18725623436.82</v>
      </c>
      <c r="C13" s="10">
        <v>21217402425.900002</v>
      </c>
      <c r="D13" s="10">
        <v>24214992018.700001</v>
      </c>
      <c r="E13" s="10">
        <v>27020421690.27</v>
      </c>
      <c r="F13" s="10">
        <v>28936469829.16</v>
      </c>
      <c r="G13" s="10">
        <v>28695770000</v>
      </c>
      <c r="H13" s="11">
        <v>25912075808.560001</v>
      </c>
      <c r="I13" s="11">
        <v>24758134161.379993</v>
      </c>
      <c r="J13" s="11">
        <v>26554077645.489998</v>
      </c>
      <c r="K13" s="11">
        <v>25656228767.560005</v>
      </c>
      <c r="L13" s="11">
        <v>26887196124.750004</v>
      </c>
      <c r="M13" s="11">
        <v>29963098489.419998</v>
      </c>
      <c r="N13" s="11">
        <f>SUM(N8:N12)</f>
        <v>34727447743.809998</v>
      </c>
      <c r="O13" s="33">
        <f>SUM(O8:O12)</f>
        <v>36385254438.550003</v>
      </c>
      <c r="P13" s="33">
        <f>SUM(P8:P12)</f>
        <v>41267797778.139999</v>
      </c>
      <c r="Q13" s="33">
        <f t="shared" ref="Q13" si="0">SUM(Q8:Q12)</f>
        <v>41067461629.050003</v>
      </c>
      <c r="R13" s="33">
        <f t="shared" ref="R13" si="1">SUM(R8:R12)</f>
        <v>52126377671.12999</v>
      </c>
      <c r="U13" s="50"/>
    </row>
    <row r="14" spans="1:21" ht="12" customHeight="1">
      <c r="A14" s="5" t="s">
        <v>7</v>
      </c>
      <c r="B14" s="7">
        <v>209546878.74000001</v>
      </c>
      <c r="C14" s="7">
        <v>249046978.15000001</v>
      </c>
      <c r="D14" s="7">
        <v>254222690.19999999</v>
      </c>
      <c r="E14" s="7">
        <v>265133393.86000001</v>
      </c>
      <c r="F14" s="7">
        <v>1013715988.23</v>
      </c>
      <c r="G14" s="7">
        <v>711230000</v>
      </c>
      <c r="H14" s="8">
        <v>694619314.73000014</v>
      </c>
      <c r="I14" s="8">
        <v>436462919.73000002</v>
      </c>
      <c r="J14" s="8">
        <v>1040903921.2799999</v>
      </c>
      <c r="K14" s="8">
        <v>992451964.82999992</v>
      </c>
      <c r="L14" s="8">
        <v>251430164.21000001</v>
      </c>
      <c r="M14" s="8">
        <v>88193515.950000003</v>
      </c>
      <c r="N14" s="8">
        <v>112003849.38</v>
      </c>
      <c r="O14" s="34">
        <v>283451283.78999996</v>
      </c>
      <c r="P14" s="34">
        <v>127843015</v>
      </c>
      <c r="Q14" s="34">
        <v>127833015</v>
      </c>
      <c r="R14" s="34">
        <v>127673780.89999999</v>
      </c>
      <c r="T14" s="49"/>
      <c r="U14" s="50"/>
    </row>
    <row r="15" spans="1:21" ht="12" customHeight="1">
      <c r="A15" s="5" t="s">
        <v>8</v>
      </c>
      <c r="B15" s="7">
        <v>245633733.64000002</v>
      </c>
      <c r="C15" s="7">
        <v>297167653.69999999</v>
      </c>
      <c r="D15" s="7">
        <v>309416047.56</v>
      </c>
      <c r="E15" s="7">
        <v>482297324.34000003</v>
      </c>
      <c r="F15" s="7">
        <v>503886249.44</v>
      </c>
      <c r="G15" s="7">
        <v>1156760000</v>
      </c>
      <c r="H15" s="8">
        <v>1155790962.4200001</v>
      </c>
      <c r="I15" s="8">
        <v>988532568.39999986</v>
      </c>
      <c r="J15" s="8">
        <v>341661768.67000008</v>
      </c>
      <c r="K15" s="8">
        <v>44065103.149999999</v>
      </c>
      <c r="L15" s="8">
        <v>821782709.67999995</v>
      </c>
      <c r="M15" s="8">
        <v>107939770.80999997</v>
      </c>
      <c r="N15" s="8">
        <v>416020562.61999995</v>
      </c>
      <c r="O15" s="32">
        <v>1137773250.7</v>
      </c>
      <c r="P15" s="32">
        <v>920790858.99000013</v>
      </c>
      <c r="Q15" s="32">
        <v>440244169.84000003</v>
      </c>
      <c r="R15" s="32">
        <v>484425116.56</v>
      </c>
      <c r="T15" s="49"/>
      <c r="U15" s="50"/>
    </row>
    <row r="16" spans="1:21" ht="12" customHeight="1">
      <c r="A16" s="9" t="s">
        <v>23</v>
      </c>
      <c r="B16" s="10">
        <v>455180612.38</v>
      </c>
      <c r="C16" s="10">
        <v>546214631.85000002</v>
      </c>
      <c r="D16" s="10">
        <v>563638737.75999987</v>
      </c>
      <c r="E16" s="10">
        <v>747430718.20000005</v>
      </c>
      <c r="F16" s="10">
        <v>1517602237.6700001</v>
      </c>
      <c r="G16" s="10">
        <v>1867990000</v>
      </c>
      <c r="H16" s="11">
        <v>1850410277.1500001</v>
      </c>
      <c r="I16" s="11">
        <v>1424995488.1299999</v>
      </c>
      <c r="J16" s="11">
        <v>1382565689.9499998</v>
      </c>
      <c r="K16" s="11">
        <v>1036517067.9799999</v>
      </c>
      <c r="L16" s="11">
        <v>1073212873.89</v>
      </c>
      <c r="M16" s="11">
        <v>196133286.75999999</v>
      </c>
      <c r="N16" s="11">
        <f>SUM(N14:N15)</f>
        <v>528024411.99999994</v>
      </c>
      <c r="O16" s="33">
        <f>SUM(O14:O15)</f>
        <v>1421224534.49</v>
      </c>
      <c r="P16" s="33">
        <f>SUM(P14:P15)</f>
        <v>1048633873.9900001</v>
      </c>
      <c r="Q16" s="33">
        <f t="shared" ref="Q16:R16" si="2">SUM(Q14:Q15)</f>
        <v>568077184.84000003</v>
      </c>
      <c r="R16" s="33">
        <f t="shared" si="2"/>
        <v>612098897.46000004</v>
      </c>
      <c r="U16" s="50"/>
    </row>
    <row r="17" spans="1:21" ht="12" customHeight="1">
      <c r="A17" s="16" t="s">
        <v>9</v>
      </c>
      <c r="B17" s="17">
        <v>19180804049.200001</v>
      </c>
      <c r="C17" s="17">
        <v>21763617057.75</v>
      </c>
      <c r="D17" s="17">
        <v>24778630756.459999</v>
      </c>
      <c r="E17" s="17">
        <v>27767852408.470001</v>
      </c>
      <c r="F17" s="17">
        <v>30454072066.830002</v>
      </c>
      <c r="G17" s="17">
        <v>30563760000</v>
      </c>
      <c r="H17" s="17">
        <v>27762486085.710003</v>
      </c>
      <c r="I17" s="17">
        <v>26183129649.509995</v>
      </c>
      <c r="J17" s="17">
        <v>27936643335.439991</v>
      </c>
      <c r="K17" s="17">
        <v>26692745835.540005</v>
      </c>
      <c r="L17" s="17">
        <v>27960408998.640003</v>
      </c>
      <c r="M17" s="17">
        <v>30159231776.179996</v>
      </c>
      <c r="N17" s="17">
        <f>SUM(N13,N16)</f>
        <v>35255472155.809998</v>
      </c>
      <c r="O17" s="35">
        <f>+O16+O13</f>
        <v>37806478973.040001</v>
      </c>
      <c r="P17" s="35">
        <f>+P16+P13</f>
        <v>42316431652.129997</v>
      </c>
      <c r="Q17" s="35">
        <f t="shared" ref="Q17" si="3">+Q16+Q13</f>
        <v>41635538813.889999</v>
      </c>
      <c r="R17" s="35">
        <f t="shared" ref="R17" si="4">+R16+R13</f>
        <v>52738476568.589989</v>
      </c>
      <c r="U17" s="50"/>
    </row>
    <row r="18" spans="1:21" ht="12" customHeight="1">
      <c r="A18" s="5" t="s">
        <v>10</v>
      </c>
      <c r="B18" s="7">
        <v>493061199.19999999</v>
      </c>
      <c r="C18" s="7">
        <v>505201362.01000005</v>
      </c>
      <c r="D18" s="7">
        <v>619197137.68999994</v>
      </c>
      <c r="E18" s="7">
        <v>539727192.98000002</v>
      </c>
      <c r="F18" s="7">
        <v>737812222.67999995</v>
      </c>
      <c r="G18" s="7">
        <v>529710000.00000006</v>
      </c>
      <c r="H18" s="8">
        <v>504648545.74999994</v>
      </c>
      <c r="I18" s="8">
        <v>1019281127.8900001</v>
      </c>
      <c r="J18" s="8">
        <v>1331744252.9100001</v>
      </c>
      <c r="K18" s="8">
        <v>721765789.88</v>
      </c>
      <c r="L18" s="8">
        <v>927897629.18000019</v>
      </c>
      <c r="M18" s="8">
        <v>757496327</v>
      </c>
      <c r="N18" s="8">
        <v>359106560.63</v>
      </c>
      <c r="O18" s="34">
        <v>1709015543.5599995</v>
      </c>
      <c r="P18" s="34">
        <v>1052860445.0200006</v>
      </c>
      <c r="Q18" s="34">
        <v>753842839.9600004</v>
      </c>
      <c r="R18" s="34">
        <v>600960988.87</v>
      </c>
      <c r="T18" s="49"/>
      <c r="U18" s="50"/>
    </row>
    <row r="19" spans="1:21" ht="12" customHeight="1">
      <c r="A19" s="5" t="s">
        <v>11</v>
      </c>
      <c r="B19" s="7">
        <v>2797854459.0900002</v>
      </c>
      <c r="C19" s="7">
        <v>4232322165.7000003</v>
      </c>
      <c r="D19" s="7">
        <v>4291657703.25</v>
      </c>
      <c r="E19" s="7">
        <v>3910970914.98</v>
      </c>
      <c r="F19" s="7">
        <v>3558152273.9900002</v>
      </c>
      <c r="G19" s="7">
        <v>5891660000</v>
      </c>
      <c r="H19" s="8">
        <v>11432131435.610001</v>
      </c>
      <c r="I19" s="8">
        <v>12151592846.040003</v>
      </c>
      <c r="J19" s="8">
        <v>7756075070.7699995</v>
      </c>
      <c r="K19" s="8">
        <v>8718220092.5400009</v>
      </c>
      <c r="L19" s="8">
        <v>8054613355.1800003</v>
      </c>
      <c r="M19" s="8">
        <v>7144784927.9399996</v>
      </c>
      <c r="N19" s="8">
        <v>10442911098</v>
      </c>
      <c r="O19" s="32">
        <v>14038724754.02</v>
      </c>
      <c r="P19" s="32">
        <v>13046483334.82</v>
      </c>
      <c r="Q19" s="32">
        <v>13046483334.82</v>
      </c>
      <c r="R19" s="32">
        <v>9939698047.8500004</v>
      </c>
      <c r="T19" s="49"/>
      <c r="U19" s="50"/>
    </row>
    <row r="20" spans="1:21" ht="12" customHeight="1">
      <c r="A20" s="16" t="s">
        <v>12</v>
      </c>
      <c r="B20" s="17">
        <v>3290915658.29</v>
      </c>
      <c r="C20" s="17">
        <v>4737523527.71</v>
      </c>
      <c r="D20" s="17">
        <v>4910854840.9399996</v>
      </c>
      <c r="E20" s="17">
        <v>4450698107.96</v>
      </c>
      <c r="F20" s="17">
        <v>4295964496.6700001</v>
      </c>
      <c r="G20" s="17">
        <v>6421370000</v>
      </c>
      <c r="H20" s="18">
        <v>11936779981.360001</v>
      </c>
      <c r="I20" s="18">
        <v>13170873973.930002</v>
      </c>
      <c r="J20" s="18">
        <v>9087819323.6799984</v>
      </c>
      <c r="K20" s="18">
        <v>9439985882.4200001</v>
      </c>
      <c r="L20" s="18">
        <v>8982510984.3600006</v>
      </c>
      <c r="M20" s="18">
        <v>7902281254.9399996</v>
      </c>
      <c r="N20" s="18">
        <f>SUM(N18:N19)</f>
        <v>10802017658.629999</v>
      </c>
      <c r="O20" s="35">
        <f>+O18+O19</f>
        <v>15747740297.58</v>
      </c>
      <c r="P20" s="35">
        <f>+P18+P19</f>
        <v>14099343779.84</v>
      </c>
      <c r="Q20" s="35">
        <f t="shared" ref="Q20" si="5">+Q18+Q19</f>
        <v>13800326174.780001</v>
      </c>
      <c r="R20" s="35">
        <f t="shared" ref="R20" si="6">+R18+R19</f>
        <v>10540659036.720001</v>
      </c>
    </row>
    <row r="21" spans="1:21" ht="12" customHeight="1">
      <c r="A21" s="19" t="s">
        <v>24</v>
      </c>
      <c r="B21" s="20">
        <v>22471719707.489998</v>
      </c>
      <c r="C21" s="20">
        <v>26501140585.460003</v>
      </c>
      <c r="D21" s="20">
        <v>29689485597.399998</v>
      </c>
      <c r="E21" s="20">
        <v>32218550516.43</v>
      </c>
      <c r="F21" s="20">
        <v>34750036563.5</v>
      </c>
      <c r="G21" s="20">
        <v>36985130000</v>
      </c>
      <c r="H21" s="21">
        <v>39699266067.07</v>
      </c>
      <c r="I21" s="21">
        <v>39354003623.439995</v>
      </c>
      <c r="J21" s="21">
        <v>37024462659.119987</v>
      </c>
      <c r="K21" s="21">
        <v>36132731717.960007</v>
      </c>
      <c r="L21" s="21">
        <v>36942919983</v>
      </c>
      <c r="M21" s="21">
        <v>38061513031.119995</v>
      </c>
      <c r="N21" s="21">
        <f>SUM(N17,N20)</f>
        <v>46057489814.439995</v>
      </c>
      <c r="O21" s="36">
        <f>+O17+O20</f>
        <v>53554219270.620003</v>
      </c>
      <c r="P21" s="36">
        <f>+P17+P20</f>
        <v>56415775431.970001</v>
      </c>
      <c r="Q21" s="36">
        <f t="shared" ref="Q21" si="7">+Q17+Q20</f>
        <v>55435864988.669998</v>
      </c>
      <c r="R21" s="36">
        <f t="shared" ref="R21" si="8">+R17+R20</f>
        <v>63279135605.30999</v>
      </c>
    </row>
    <row r="22" spans="1:21" ht="12" customHeight="1">
      <c r="A22" s="40" t="s">
        <v>32</v>
      </c>
      <c r="B22" s="12"/>
      <c r="C22" s="12"/>
      <c r="D22" s="12"/>
      <c r="E22" s="12"/>
      <c r="F22" s="12"/>
      <c r="G22" s="12"/>
      <c r="H22" s="13"/>
      <c r="I22" s="13"/>
      <c r="J22" s="13"/>
      <c r="K22" s="13"/>
      <c r="L22" s="13"/>
      <c r="M22" s="13"/>
      <c r="N22" s="13"/>
      <c r="O22" s="37"/>
      <c r="P22" s="37"/>
      <c r="Q22" s="37"/>
      <c r="R22" s="37"/>
    </row>
    <row r="23" spans="1:21" ht="12" customHeight="1">
      <c r="O23" s="38"/>
      <c r="P23" s="38"/>
      <c r="Q23" s="38"/>
      <c r="R23" s="38"/>
    </row>
    <row r="24" spans="1:21" ht="12" customHeight="1">
      <c r="A24" s="28" t="s">
        <v>15</v>
      </c>
      <c r="B24" s="12"/>
      <c r="C24" s="12"/>
      <c r="D24" s="12"/>
      <c r="E24" s="12"/>
      <c r="F24" s="12"/>
      <c r="G24" s="12"/>
      <c r="H24" s="13"/>
      <c r="I24" s="13"/>
      <c r="J24" s="13"/>
      <c r="K24" s="13"/>
      <c r="L24" s="13"/>
      <c r="M24" s="13"/>
      <c r="N24" s="13"/>
      <c r="O24" s="38"/>
      <c r="P24" s="38"/>
      <c r="Q24" s="38"/>
      <c r="R24" s="38"/>
    </row>
    <row r="25" spans="1:21">
      <c r="A25" s="4" t="s">
        <v>1</v>
      </c>
      <c r="B25" s="12"/>
      <c r="C25" s="12"/>
      <c r="D25" s="12"/>
      <c r="E25" s="12"/>
      <c r="F25" s="12"/>
      <c r="G25" s="12"/>
      <c r="H25" s="15"/>
      <c r="I25" s="15"/>
      <c r="J25" s="15"/>
      <c r="K25" s="15"/>
      <c r="L25" s="15"/>
      <c r="M25" s="15"/>
      <c r="N25" s="15"/>
      <c r="O25" s="38"/>
      <c r="P25" s="38"/>
      <c r="Q25" s="38"/>
      <c r="R25" s="38"/>
    </row>
    <row r="26" spans="1:21">
      <c r="A26" s="22" t="s">
        <v>25</v>
      </c>
      <c r="B26" s="30">
        <f>B6</f>
        <v>2004</v>
      </c>
      <c r="C26" s="30">
        <f t="shared" ref="C26:R26" si="9">C6</f>
        <v>2005</v>
      </c>
      <c r="D26" s="30">
        <f t="shared" si="9"/>
        <v>2006</v>
      </c>
      <c r="E26" s="30">
        <f t="shared" si="9"/>
        <v>2007</v>
      </c>
      <c r="F26" s="30">
        <f t="shared" si="9"/>
        <v>2008</v>
      </c>
      <c r="G26" s="30">
        <f t="shared" si="9"/>
        <v>2009</v>
      </c>
      <c r="H26" s="30">
        <f t="shared" si="9"/>
        <v>2010</v>
      </c>
      <c r="I26" s="30">
        <f t="shared" si="9"/>
        <v>2011</v>
      </c>
      <c r="J26" s="30">
        <f t="shared" si="9"/>
        <v>2012</v>
      </c>
      <c r="K26" s="30">
        <f t="shared" si="9"/>
        <v>2014</v>
      </c>
      <c r="L26" s="30">
        <f t="shared" si="9"/>
        <v>2015</v>
      </c>
      <c r="M26" s="30">
        <f t="shared" si="9"/>
        <v>2017</v>
      </c>
      <c r="N26" s="30">
        <f t="shared" si="9"/>
        <v>2020</v>
      </c>
      <c r="O26" s="30">
        <f t="shared" si="9"/>
        <v>2022</v>
      </c>
      <c r="P26" s="30">
        <f t="shared" si="9"/>
        <v>2023</v>
      </c>
      <c r="Q26" s="30" t="str">
        <f t="shared" ref="Q26" si="10">Q6</f>
        <v>2023h</v>
      </c>
      <c r="R26" s="30">
        <f t="shared" si="9"/>
        <v>2026</v>
      </c>
    </row>
    <row r="27" spans="1:21" ht="12" customHeight="1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31"/>
      <c r="P27" s="31"/>
      <c r="Q27" s="31"/>
      <c r="R27" s="31"/>
    </row>
    <row r="28" spans="1:21" ht="12" customHeight="1">
      <c r="A28" s="5" t="s">
        <v>16</v>
      </c>
      <c r="B28" s="7">
        <v>5214004013.5799999</v>
      </c>
      <c r="C28" s="7">
        <v>5707111100.1800003</v>
      </c>
      <c r="D28" s="7">
        <v>6670646890.6599998</v>
      </c>
      <c r="E28" s="7">
        <v>7773771929.6100025</v>
      </c>
      <c r="F28" s="7">
        <v>8501435085.4099998</v>
      </c>
      <c r="G28" s="7">
        <v>9474330000</v>
      </c>
      <c r="H28" s="8">
        <v>10144046681.54001</v>
      </c>
      <c r="I28" s="8">
        <v>9649670356.8599758</v>
      </c>
      <c r="J28" s="8">
        <v>9548734436.1399956</v>
      </c>
      <c r="K28" s="8">
        <v>8693457047.8500004</v>
      </c>
      <c r="L28" s="8">
        <v>9197929174.980011</v>
      </c>
      <c r="M28" s="8">
        <v>9929235419.5099926</v>
      </c>
      <c r="N28" s="8">
        <v>11909188939.650017</v>
      </c>
      <c r="O28" s="32">
        <v>13371196695.250013</v>
      </c>
      <c r="P28" s="32">
        <v>14787054016.310011</v>
      </c>
      <c r="Q28" s="32">
        <v>14784438481.840008</v>
      </c>
      <c r="R28" s="32">
        <v>17701255669.449993</v>
      </c>
      <c r="T28" s="49"/>
      <c r="U28" s="50"/>
    </row>
    <row r="29" spans="1:21" ht="12" customHeight="1">
      <c r="A29" s="5" t="s">
        <v>17</v>
      </c>
      <c r="B29" s="7">
        <v>5322340825.7399998</v>
      </c>
      <c r="C29" s="7">
        <v>5901475847.2399998</v>
      </c>
      <c r="D29" s="7">
        <v>6492889252.8699999</v>
      </c>
      <c r="E29" s="7">
        <v>7154641020.6800222</v>
      </c>
      <c r="F29" s="7">
        <v>7866975862.1199999</v>
      </c>
      <c r="G29" s="7">
        <v>8038210000</v>
      </c>
      <c r="H29" s="8">
        <v>8516245743.8099957</v>
      </c>
      <c r="I29" s="8">
        <v>8316373049.2000151</v>
      </c>
      <c r="J29" s="8">
        <v>7936093450.6499958</v>
      </c>
      <c r="K29" s="8">
        <v>7487338177.1399994</v>
      </c>
      <c r="L29" s="8">
        <v>7814227845.760005</v>
      </c>
      <c r="M29" s="8">
        <v>8297633238.2300196</v>
      </c>
      <c r="N29" s="8">
        <v>8536855102.9214954</v>
      </c>
      <c r="O29" s="32">
        <v>9715559814.3099785</v>
      </c>
      <c r="P29" s="32">
        <v>10909483448.720007</v>
      </c>
      <c r="Q29" s="32">
        <v>10752492130.690012</v>
      </c>
      <c r="R29" s="32">
        <v>12343365303.770006</v>
      </c>
      <c r="T29" s="49"/>
      <c r="U29" s="50"/>
    </row>
    <row r="30" spans="1:21" ht="12" customHeight="1">
      <c r="A30" s="5" t="s">
        <v>18</v>
      </c>
      <c r="B30" s="7">
        <v>536023521.03999996</v>
      </c>
      <c r="C30" s="7">
        <v>616437648.97000003</v>
      </c>
      <c r="D30" s="7">
        <v>694827899.92999995</v>
      </c>
      <c r="E30" s="7">
        <v>809716922.01999986</v>
      </c>
      <c r="F30" s="7">
        <v>964763491.03999996</v>
      </c>
      <c r="G30" s="7">
        <v>1221060000</v>
      </c>
      <c r="H30" s="8">
        <v>1439378565.779999</v>
      </c>
      <c r="I30" s="8">
        <v>1869643701.9699998</v>
      </c>
      <c r="J30" s="8">
        <v>2443584413.8699999</v>
      </c>
      <c r="K30" s="8">
        <v>2397539771.9500008</v>
      </c>
      <c r="L30" s="8">
        <v>2054691846.9499998</v>
      </c>
      <c r="M30" s="8">
        <v>993724627.10999978</v>
      </c>
      <c r="N30" s="8">
        <v>1244081621.3800001</v>
      </c>
      <c r="O30" s="32">
        <v>982263570.39000034</v>
      </c>
      <c r="P30" s="32">
        <v>1118649409.6700003</v>
      </c>
      <c r="Q30" s="32">
        <v>1118649409.6700003</v>
      </c>
      <c r="R30" s="32">
        <v>1963570747.1500003</v>
      </c>
      <c r="U30" s="50"/>
    </row>
    <row r="31" spans="1:21" ht="12" customHeight="1">
      <c r="A31" s="5" t="s">
        <v>5</v>
      </c>
      <c r="B31" s="7">
        <v>6668308182.1899996</v>
      </c>
      <c r="C31" s="7">
        <v>7455613255.9099998</v>
      </c>
      <c r="D31" s="7">
        <v>8474774467.249999</v>
      </c>
      <c r="E31" s="7">
        <v>9063899550.8400002</v>
      </c>
      <c r="F31" s="7">
        <v>9561645434.7199993</v>
      </c>
      <c r="G31" s="7">
        <v>9731080000</v>
      </c>
      <c r="H31" s="8">
        <v>9799526985.2899914</v>
      </c>
      <c r="I31" s="8">
        <v>9221609158.9399986</v>
      </c>
      <c r="J31" s="8">
        <v>8612920670.5799961</v>
      </c>
      <c r="K31" s="8">
        <v>8654281835.239994</v>
      </c>
      <c r="L31" s="8">
        <v>8969225132.239996</v>
      </c>
      <c r="M31" s="8">
        <v>10227393135.680002</v>
      </c>
      <c r="N31" s="8">
        <v>11631110171.558485</v>
      </c>
      <c r="O31" s="32">
        <v>13203308197.790003</v>
      </c>
      <c r="P31" s="32">
        <v>14036668053.160009</v>
      </c>
      <c r="Q31" s="32">
        <v>13901113091.950008</v>
      </c>
      <c r="R31" s="32">
        <v>17343586828.739994</v>
      </c>
      <c r="U31" s="50"/>
    </row>
    <row r="32" spans="1:21" ht="12" customHeight="1">
      <c r="A32" s="5" t="s">
        <v>29</v>
      </c>
      <c r="B32" s="7">
        <v>14797787.639999999</v>
      </c>
      <c r="C32" s="7">
        <v>4630129.9400000004</v>
      </c>
      <c r="D32" s="7">
        <v>92200000</v>
      </c>
      <c r="E32" s="7">
        <v>95000000</v>
      </c>
      <c r="F32" s="7">
        <v>110000000</v>
      </c>
      <c r="G32" s="7">
        <v>110000000</v>
      </c>
      <c r="H32" s="8">
        <v>150000000</v>
      </c>
      <c r="I32" s="8">
        <v>39000000</v>
      </c>
      <c r="J32" s="8">
        <v>250000000</v>
      </c>
      <c r="K32" s="8">
        <v>45000000</v>
      </c>
      <c r="L32" s="8">
        <v>200000000</v>
      </c>
      <c r="M32" s="8">
        <v>330000000</v>
      </c>
      <c r="N32" s="8">
        <v>250000000</v>
      </c>
      <c r="O32" s="32">
        <v>300000000</v>
      </c>
      <c r="P32" s="32">
        <v>300000000</v>
      </c>
      <c r="Q32" s="32">
        <v>300000000</v>
      </c>
      <c r="R32" s="32">
        <v>300000000</v>
      </c>
      <c r="U32" s="50"/>
    </row>
    <row r="33" spans="1:21" ht="12" customHeight="1">
      <c r="A33" s="9" t="s">
        <v>26</v>
      </c>
      <c r="B33" s="10">
        <v>17755474330.189999</v>
      </c>
      <c r="C33" s="10">
        <v>19685267982.240002</v>
      </c>
      <c r="D33" s="10">
        <v>22425338510.709999</v>
      </c>
      <c r="E33" s="10">
        <v>24897029423.150024</v>
      </c>
      <c r="F33" s="10">
        <v>27004819873.289997</v>
      </c>
      <c r="G33" s="10">
        <v>28574670000</v>
      </c>
      <c r="H33" s="11">
        <v>30049197976.419998</v>
      </c>
      <c r="I33" s="11">
        <v>29096296266.96999</v>
      </c>
      <c r="J33" s="11">
        <v>28791332971.239983</v>
      </c>
      <c r="K33" s="11">
        <v>27277616832.179996</v>
      </c>
      <c r="L33" s="11">
        <v>28236073999.930016</v>
      </c>
      <c r="M33" s="11">
        <v>29777986420.530014</v>
      </c>
      <c r="N33" s="11">
        <f>SUM(N28:N32)</f>
        <v>33571235835.509995</v>
      </c>
      <c r="O33" s="33">
        <f>SUM(O28:O32)</f>
        <v>37572328277.73999</v>
      </c>
      <c r="P33" s="33">
        <f>SUM(P28:P32)</f>
        <v>41151854927.860031</v>
      </c>
      <c r="Q33" s="33">
        <f t="shared" ref="Q33:R33" si="11">SUM(Q28:Q32)</f>
        <v>40856693114.150032</v>
      </c>
      <c r="R33" s="33">
        <f t="shared" si="11"/>
        <v>49651778549.110001</v>
      </c>
      <c r="S33" s="48"/>
      <c r="U33" s="47"/>
    </row>
    <row r="34" spans="1:21" ht="12" customHeight="1">
      <c r="A34" s="5" t="s">
        <v>19</v>
      </c>
      <c r="B34" s="7">
        <v>2130702150.1200001</v>
      </c>
      <c r="C34" s="7">
        <v>3766808393.1500001</v>
      </c>
      <c r="D34" s="7">
        <v>4051027891.4899998</v>
      </c>
      <c r="E34" s="7">
        <v>3675020072.099998</v>
      </c>
      <c r="F34" s="7">
        <v>4169069390.0799999</v>
      </c>
      <c r="G34" s="7">
        <v>4581520000</v>
      </c>
      <c r="H34" s="8">
        <v>4163640807.4299994</v>
      </c>
      <c r="I34" s="8">
        <v>2230958589.2200003</v>
      </c>
      <c r="J34" s="8">
        <v>1900768628.05</v>
      </c>
      <c r="K34" s="8">
        <v>1072542680.9500005</v>
      </c>
      <c r="L34" s="8">
        <v>1200295138.1399992</v>
      </c>
      <c r="M34" s="8">
        <v>1058093594.7100003</v>
      </c>
      <c r="N34" s="8">
        <v>1380392425.1400003</v>
      </c>
      <c r="O34" s="34">
        <v>2570771105.7999988</v>
      </c>
      <c r="P34" s="34">
        <v>2405346658.9900007</v>
      </c>
      <c r="Q34" s="34">
        <v>1915870201.0700004</v>
      </c>
      <c r="R34" s="34">
        <v>2940350514.5199995</v>
      </c>
      <c r="U34" s="47"/>
    </row>
    <row r="35" spans="1:21" ht="12" customHeight="1">
      <c r="A35" s="5" t="s">
        <v>8</v>
      </c>
      <c r="B35" s="7">
        <v>584999507.93999994</v>
      </c>
      <c r="C35" s="7">
        <v>716390907.06000006</v>
      </c>
      <c r="D35" s="7">
        <v>737561257.43999994</v>
      </c>
      <c r="E35" s="7">
        <v>810496888.24000001</v>
      </c>
      <c r="F35" s="7">
        <v>1077678659.8399999</v>
      </c>
      <c r="G35" s="7">
        <v>912910000</v>
      </c>
      <c r="H35" s="8">
        <v>965193490.62000012</v>
      </c>
      <c r="I35" s="8">
        <v>740640653.34999979</v>
      </c>
      <c r="J35" s="8">
        <v>581534066.12999988</v>
      </c>
      <c r="K35" s="8">
        <v>458060887.65999997</v>
      </c>
      <c r="L35" s="8">
        <v>442147753.65999997</v>
      </c>
      <c r="M35" s="8">
        <v>521474760.68000013</v>
      </c>
      <c r="N35" s="8">
        <v>613312367.43999994</v>
      </c>
      <c r="O35" s="32">
        <v>1380370856.2200003</v>
      </c>
      <c r="P35" s="32">
        <v>1211334590.8500001</v>
      </c>
      <c r="Q35" s="32">
        <v>794090818.07000017</v>
      </c>
      <c r="R35" s="32">
        <v>1046882287.8999997</v>
      </c>
      <c r="U35" s="47"/>
    </row>
    <row r="36" spans="1:21" ht="12" customHeight="1">
      <c r="A36" s="9" t="s">
        <v>27</v>
      </c>
      <c r="B36" s="10">
        <v>2715701658.0600004</v>
      </c>
      <c r="C36" s="10">
        <v>4483199300.21</v>
      </c>
      <c r="D36" s="10">
        <v>4788589148.9300003</v>
      </c>
      <c r="E36" s="10">
        <v>4485516960.3399982</v>
      </c>
      <c r="F36" s="10">
        <v>5246748049.9199991</v>
      </c>
      <c r="G36" s="10">
        <v>5494420000</v>
      </c>
      <c r="H36" s="11">
        <v>5128834298.0499992</v>
      </c>
      <c r="I36" s="11">
        <v>2971599242.5700002</v>
      </c>
      <c r="J36" s="11">
        <v>2482302694.1799998</v>
      </c>
      <c r="K36" s="11">
        <v>1530603568.6100006</v>
      </c>
      <c r="L36" s="11">
        <v>1642442891.7999992</v>
      </c>
      <c r="M36" s="11">
        <v>1579568355.3900003</v>
      </c>
      <c r="N36" s="11">
        <f>SUM(N34:N35)</f>
        <v>1993704792.5800004</v>
      </c>
      <c r="O36" s="33">
        <f>SUM(O34:O35)</f>
        <v>3951141962.019999</v>
      </c>
      <c r="P36" s="33">
        <f>SUM(P34:P35)</f>
        <v>3616681249.8400011</v>
      </c>
      <c r="Q36" s="33">
        <f t="shared" ref="Q36:R36" si="12">SUM(Q34:Q35)</f>
        <v>2709961019.1400003</v>
      </c>
      <c r="R36" s="33">
        <f t="shared" si="12"/>
        <v>3987232802.4199991</v>
      </c>
      <c r="S36" s="48"/>
      <c r="U36" s="47"/>
    </row>
    <row r="37" spans="1:21" ht="12" customHeight="1">
      <c r="A37" s="16" t="s">
        <v>20</v>
      </c>
      <c r="B37" s="17">
        <v>20471175988.25</v>
      </c>
      <c r="C37" s="17">
        <v>24168467282.450001</v>
      </c>
      <c r="D37" s="17">
        <v>27213927659.639999</v>
      </c>
      <c r="E37" s="17">
        <v>29382546383.490021</v>
      </c>
      <c r="F37" s="17">
        <v>32251567923.209995</v>
      </c>
      <c r="G37" s="17">
        <v>34069090000</v>
      </c>
      <c r="H37" s="17">
        <v>35178032274.470001</v>
      </c>
      <c r="I37" s="17">
        <v>32067895509.539989</v>
      </c>
      <c r="J37" s="17">
        <v>31273635665.419983</v>
      </c>
      <c r="K37" s="17">
        <v>28808220400.789997</v>
      </c>
      <c r="L37" s="17">
        <v>29878516891.730015</v>
      </c>
      <c r="M37" s="17">
        <v>31357554775.920013</v>
      </c>
      <c r="N37" s="17">
        <f>SUM(N33,N36)</f>
        <v>35564940628.089996</v>
      </c>
      <c r="O37" s="35">
        <f>+O36+O33</f>
        <v>41523470239.759987</v>
      </c>
      <c r="P37" s="35">
        <f>+P36+P33</f>
        <v>44768536177.700035</v>
      </c>
      <c r="Q37" s="35">
        <f>+Q36+Q33</f>
        <v>43566654133.290031</v>
      </c>
      <c r="R37" s="35">
        <f t="shared" ref="R37" si="13">+R36+R33</f>
        <v>53639011351.529999</v>
      </c>
    </row>
    <row r="38" spans="1:21" ht="12" customHeight="1">
      <c r="A38" s="5" t="s">
        <v>10</v>
      </c>
      <c r="B38" s="7">
        <v>1069160074.8400002</v>
      </c>
      <c r="C38" s="7">
        <v>1070422657.1300001</v>
      </c>
      <c r="D38" s="7">
        <v>903949024.07999992</v>
      </c>
      <c r="E38" s="7">
        <v>1052259197.3599999</v>
      </c>
      <c r="F38" s="7">
        <v>1096640461.04</v>
      </c>
      <c r="G38" s="7">
        <v>1270000000</v>
      </c>
      <c r="H38" s="8">
        <v>1740600585.2799997</v>
      </c>
      <c r="I38" s="8">
        <v>1861553482.5299997</v>
      </c>
      <c r="J38" s="8">
        <v>2256895794</v>
      </c>
      <c r="K38" s="8">
        <v>498761945.94000006</v>
      </c>
      <c r="L38" s="8">
        <v>596111442.0999999</v>
      </c>
      <c r="M38" s="8">
        <v>496378449.04000002</v>
      </c>
      <c r="N38" s="8">
        <v>437694744.44000006</v>
      </c>
      <c r="O38" s="34">
        <v>645889787.40999997</v>
      </c>
      <c r="P38" s="34">
        <v>590649914.28999996</v>
      </c>
      <c r="Q38" s="34">
        <v>590649914.28999996</v>
      </c>
      <c r="R38" s="34">
        <v>1108328276.6600001</v>
      </c>
    </row>
    <row r="39" spans="1:21" ht="12" customHeight="1">
      <c r="A39" s="5" t="s">
        <v>11</v>
      </c>
      <c r="B39" s="7">
        <v>931383644.39999998</v>
      </c>
      <c r="C39" s="7">
        <v>1262250645.8800001</v>
      </c>
      <c r="D39" s="7">
        <v>1571609013.6800001</v>
      </c>
      <c r="E39" s="7">
        <v>1783744935.5800002</v>
      </c>
      <c r="F39" s="7">
        <v>1401828179.25</v>
      </c>
      <c r="G39" s="7">
        <v>1646030000</v>
      </c>
      <c r="H39" s="8">
        <v>2780633207.3199997</v>
      </c>
      <c r="I39" s="8">
        <v>5424554631.3700018</v>
      </c>
      <c r="J39" s="8">
        <v>3493931199.6999998</v>
      </c>
      <c r="K39" s="8">
        <v>6825749371.2300005</v>
      </c>
      <c r="L39" s="8">
        <v>6468291649.1700001</v>
      </c>
      <c r="M39" s="8">
        <v>6207579806.1600018</v>
      </c>
      <c r="N39" s="8">
        <v>10054854441.910002</v>
      </c>
      <c r="O39" s="32">
        <v>11384859243.449993</v>
      </c>
      <c r="P39" s="32">
        <v>11056589339.979998</v>
      </c>
      <c r="Q39" s="32">
        <v>11056589339.979998</v>
      </c>
      <c r="R39" s="32">
        <v>8531795977.1200008</v>
      </c>
    </row>
    <row r="40" spans="1:21" ht="12" customHeight="1">
      <c r="A40" s="16" t="s">
        <v>21</v>
      </c>
      <c r="B40" s="17">
        <v>2000543719.24</v>
      </c>
      <c r="C40" s="17">
        <v>2332673303.0100002</v>
      </c>
      <c r="D40" s="17">
        <v>2475558037.7599998</v>
      </c>
      <c r="E40" s="17">
        <v>2836004132.9400001</v>
      </c>
      <c r="F40" s="17">
        <v>2498468640.2899995</v>
      </c>
      <c r="G40" s="17">
        <v>2916030000</v>
      </c>
      <c r="H40" s="18">
        <v>4521233792.5999994</v>
      </c>
      <c r="I40" s="18">
        <v>7286108113.9000015</v>
      </c>
      <c r="J40" s="18">
        <v>5750826993.6999998</v>
      </c>
      <c r="K40" s="18">
        <v>7324511317.1700001</v>
      </c>
      <c r="L40" s="18">
        <v>7064403091.2700005</v>
      </c>
      <c r="M40" s="18">
        <v>6703958255.2000017</v>
      </c>
      <c r="N40" s="18">
        <f>SUM(N38:N39)</f>
        <v>10492549186.350002</v>
      </c>
      <c r="O40" s="35">
        <f>+O38+O39</f>
        <v>12030749030.859993</v>
      </c>
      <c r="P40" s="35">
        <f>+P38+P39</f>
        <v>11647239254.269997</v>
      </c>
      <c r="Q40" s="35">
        <f t="shared" ref="Q40" si="14">+Q38+Q39</f>
        <v>11647239254.269997</v>
      </c>
      <c r="R40" s="35">
        <f t="shared" ref="R40" si="15">+R38+R39</f>
        <v>9640124253.7800007</v>
      </c>
    </row>
    <row r="41" spans="1:21" ht="12" customHeight="1">
      <c r="A41" s="23" t="s">
        <v>13</v>
      </c>
      <c r="B41" s="24">
        <v>22471719707.489994</v>
      </c>
      <c r="C41" s="24">
        <v>26501140585.460003</v>
      </c>
      <c r="D41" s="24">
        <v>29689485697.399998</v>
      </c>
      <c r="E41" s="24">
        <v>32218550516.430023</v>
      </c>
      <c r="F41" s="24">
        <v>34750036563.5</v>
      </c>
      <c r="G41" s="24">
        <v>36985130000</v>
      </c>
      <c r="H41" s="25">
        <v>39699266067.069992</v>
      </c>
      <c r="I41" s="25">
        <v>39354003623.439987</v>
      </c>
      <c r="J41" s="25">
        <v>37024462659.11998</v>
      </c>
      <c r="K41" s="25">
        <v>36132731717.959999</v>
      </c>
      <c r="L41" s="25">
        <v>36942919983.000015</v>
      </c>
      <c r="M41" s="25">
        <v>38061513031.120018</v>
      </c>
      <c r="N41" s="25">
        <f>SUM(N37,N40)</f>
        <v>46057489814.440002</v>
      </c>
      <c r="O41" s="39">
        <f>+O37+O40</f>
        <v>53554219270.61998</v>
      </c>
      <c r="P41" s="39">
        <f>+P37+P40</f>
        <v>56415775431.970032</v>
      </c>
      <c r="Q41" s="39">
        <f t="shared" ref="Q41" si="16">+Q37+Q40</f>
        <v>55213893387.560028</v>
      </c>
      <c r="R41" s="39">
        <f t="shared" ref="R41" si="17">+R37+R40</f>
        <v>63279135605.309998</v>
      </c>
    </row>
    <row r="42" spans="1:21" ht="12" customHeight="1">
      <c r="A42" s="40" t="s">
        <v>32</v>
      </c>
      <c r="G42" s="1"/>
      <c r="M42" s="47"/>
      <c r="N42" s="47"/>
      <c r="O42" s="47"/>
      <c r="P42" s="47"/>
      <c r="Q42" s="47"/>
      <c r="R42" s="47"/>
    </row>
    <row r="43" spans="1:21">
      <c r="A43" s="14" t="s">
        <v>30</v>
      </c>
      <c r="M43" s="47"/>
      <c r="N43" s="47"/>
      <c r="O43" s="47"/>
      <c r="P43" s="47"/>
      <c r="Q43" s="47"/>
      <c r="R43" s="47"/>
    </row>
    <row r="44" spans="1:21" ht="33.75" customHeight="1">
      <c r="A44" s="51" t="s">
        <v>36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</row>
    <row r="45" spans="1:21" ht="11.25" customHeight="1">
      <c r="A45" s="52" t="s">
        <v>37</v>
      </c>
      <c r="B45" s="29"/>
      <c r="C45" s="29"/>
      <c r="D45" s="29"/>
      <c r="E45" s="29"/>
      <c r="F45" s="29"/>
      <c r="G45" s="29"/>
      <c r="H45" s="29"/>
      <c r="I45" s="29"/>
    </row>
    <row r="46" spans="1:21" ht="11.25" customHeight="1">
      <c r="A46" s="52"/>
      <c r="B46" s="29"/>
      <c r="C46" s="29"/>
      <c r="D46" s="29"/>
      <c r="E46" s="29"/>
      <c r="F46" s="29"/>
      <c r="G46" s="29"/>
      <c r="H46" s="29"/>
      <c r="I46" s="29"/>
    </row>
    <row r="47" spans="1:21" ht="12" customHeight="1">
      <c r="A47" s="41" t="s">
        <v>34</v>
      </c>
      <c r="B47" s="42">
        <f>+B13-B33</f>
        <v>970149106.63000107</v>
      </c>
      <c r="C47" s="42">
        <f>+C13-C33</f>
        <v>1532134443.6599998</v>
      </c>
      <c r="D47" s="42">
        <f>+D13-D33</f>
        <v>1789653507.9900017</v>
      </c>
      <c r="E47" s="42">
        <f>+E13-E33</f>
        <v>2123392267.119976</v>
      </c>
      <c r="F47" s="42">
        <f>+F13-F33</f>
        <v>1931649955.8700027</v>
      </c>
      <c r="G47" s="42">
        <f>+G13-G33</f>
        <v>121100000</v>
      </c>
      <c r="H47" s="43">
        <f>+H13-H33</f>
        <v>-4137122167.8599968</v>
      </c>
      <c r="I47" s="43">
        <f>+I13-I33</f>
        <v>-4338162105.5899963</v>
      </c>
      <c r="J47" s="43">
        <f>+J13-J33</f>
        <v>-2237255325.7499847</v>
      </c>
      <c r="K47" s="43">
        <f>+K13-K33</f>
        <v>-1621388064.6199913</v>
      </c>
      <c r="L47" s="43">
        <f>+L13-L33</f>
        <v>-1348877875.1800117</v>
      </c>
      <c r="M47" s="43">
        <f>+M13-M33</f>
        <v>185112068.88998413</v>
      </c>
      <c r="N47" s="43">
        <f>+N13-N33</f>
        <v>1156211908.3000031</v>
      </c>
      <c r="O47" s="44">
        <f>+O13-O33</f>
        <v>-1187073839.1899872</v>
      </c>
      <c r="P47" s="44">
        <f>+P13-P33</f>
        <v>115942850.27996826</v>
      </c>
      <c r="Q47" s="44">
        <f>+Q13-Q33</f>
        <v>210768514.89997101</v>
      </c>
      <c r="R47" s="44">
        <f>+R13-R33</f>
        <v>2474599122.019989</v>
      </c>
    </row>
    <row r="48" spans="1:21">
      <c r="A48" s="45" t="s">
        <v>35</v>
      </c>
      <c r="B48" s="46">
        <f>+B47/B13</f>
        <v>5.180864123981084E-2</v>
      </c>
      <c r="C48" s="46">
        <f>+C47/C13</f>
        <v>7.2211216665699338E-2</v>
      </c>
      <c r="D48" s="46">
        <f>+D47/D13</f>
        <v>7.3906838648055043E-2</v>
      </c>
      <c r="E48" s="46">
        <f>+E47/E13</f>
        <v>7.8584719789351221E-2</v>
      </c>
      <c r="F48" s="46">
        <f>+F47/F13</f>
        <v>6.6754858739659778E-2</v>
      </c>
      <c r="G48" s="46">
        <f>+G47/G13</f>
        <v>4.2201341870247771E-3</v>
      </c>
      <c r="H48" s="46">
        <f>+H47/H13</f>
        <v>-0.15966000556749324</v>
      </c>
      <c r="I48" s="46">
        <f>+I47/I13</f>
        <v>-0.17522168986211648</v>
      </c>
      <c r="J48" s="46">
        <f>+J47/J13</f>
        <v>-8.4252797465551019E-2</v>
      </c>
      <c r="K48" s="46">
        <f>+K47/K13</f>
        <v>-6.3196663831984953E-2</v>
      </c>
      <c r="L48" s="46">
        <f>+L47/L13</f>
        <v>-5.0168037936032778E-2</v>
      </c>
      <c r="M48" s="46">
        <f>+M47/M13</f>
        <v>6.178001549317318E-3</v>
      </c>
      <c r="N48" s="46">
        <f>+N47/N13</f>
        <v>3.3293892393980846E-2</v>
      </c>
      <c r="O48" s="46">
        <f>+O47/O13</f>
        <v>-3.2625135030862618E-2</v>
      </c>
      <c r="P48" s="46">
        <f>+P47/P13</f>
        <v>2.8095235637067228E-3</v>
      </c>
      <c r="Q48" s="46">
        <f>+Q47/Q13</f>
        <v>5.132250851142918E-3</v>
      </c>
      <c r="R48" s="46">
        <f>+R47/R13</f>
        <v>4.7473068963902645E-2</v>
      </c>
    </row>
    <row r="50" spans="1:1">
      <c r="A50" s="14" t="s">
        <v>14</v>
      </c>
    </row>
  </sheetData>
  <mergeCells count="1">
    <mergeCell ref="A44:M44"/>
  </mergeCells>
  <phoneticPr fontId="0" type="noConversion"/>
  <pageMargins left="0.6692913385826772" right="0.39370078740157483" top="0.78740157480314965" bottom="0.39370078740157483" header="0" footer="0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Sector públic</vt:lpstr>
    </vt:vector>
  </TitlesOfParts>
  <Company>Economia i Finances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Taure Romeu, Julio</dc:creator>
  <cp:lastModifiedBy>Codina Riera, Clàudia</cp:lastModifiedBy>
  <cp:lastPrinted>2026-01-27T13:04:57Z</cp:lastPrinted>
  <dcterms:created xsi:type="dcterms:W3CDTF">2010-11-11T13:40:37Z</dcterms:created>
  <dcterms:modified xsi:type="dcterms:W3CDTF">2026-07-09T12:27:26Z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3 SP PI ing i desp per capítols 2004-2023.xlsx</vt:lpwstr>
  </property>
</Properties>
</file>